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32" windowHeight="9300" activeTab="0"/>
  </bookViews>
  <sheets>
    <sheet name="2020" sheetId="1" r:id="rId1"/>
  </sheets>
  <definedNames>
    <definedName name="_xlnm.Print_Titles" localSheetId="0">'2020'!$5:$8</definedName>
  </definedNames>
  <calcPr fullCalcOnLoad="1"/>
</workbook>
</file>

<file path=xl/sharedStrings.xml><?xml version="1.0" encoding="utf-8"?>
<sst xmlns="http://schemas.openxmlformats.org/spreadsheetml/2006/main" count="56" uniqueCount="54">
  <si>
    <t>Код бюджетної класифікації</t>
  </si>
  <si>
    <t>Загальний фонд</t>
  </si>
  <si>
    <t>Спеціальний фонд</t>
  </si>
  <si>
    <t>Найменування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</si>
  <si>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</si>
  <si>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</si>
  <si>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</si>
  <si>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</si>
  <si>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Фізична культура і спорт</t>
  </si>
  <si>
    <t>Офіційні трансферти</t>
  </si>
  <si>
    <t>Всього видатків і кредитування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</si>
  <si>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</si>
  <si>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</si>
  <si>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</si>
  <si>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Адміністративні збори та платежі, доходи від некомерційної господарської діяльності </t>
  </si>
  <si>
    <t>Власні надходження бюджетних установ</t>
  </si>
  <si>
    <t>Разом доходів</t>
  </si>
  <si>
    <t>Від органів державного управління</t>
  </si>
  <si>
    <t>Всього доходів</t>
  </si>
  <si>
    <t>Податок на прибуток підприємств</t>
  </si>
  <si>
    <t>Цільові фонди</t>
  </si>
  <si>
    <t>Податок та збір на доходи фізичних осіб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</si>
  <si>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</si>
  <si>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</si>
  <si>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</si>
  <si>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бюджетних коштів</t>
  </si>
  <si>
    <t>ДОХОДИ</t>
  </si>
  <si>
    <t>ВИДАТКИ І КРЕДИТУВАННЯ</t>
  </si>
  <si>
    <t>ФІНАНСУВАННЯ</t>
  </si>
  <si>
    <t>Абсолютне відхилення      ("+" або "-")</t>
  </si>
  <si>
    <t>Охорона здоров`я</t>
  </si>
  <si>
    <t>Фінансування за рахунок залишків коштів на рахунках бюджетних установ</t>
  </si>
  <si>
    <t>0100</t>
  </si>
  <si>
    <t>1000</t>
  </si>
  <si>
    <t>2000</t>
  </si>
  <si>
    <t>3000</t>
  </si>
  <si>
    <t>Міжбюджетні трансферти</t>
  </si>
  <si>
    <t>Економічна діяльність</t>
  </si>
  <si>
    <t>Інша діяльність</t>
  </si>
  <si>
    <t>Абсолютне відхилення         ("+" або "-")</t>
  </si>
  <si>
    <t>Дотації з державного бюджету місцевим бюджетам</t>
  </si>
  <si>
    <t xml:space="preserve">Субвенції з державного бюджету місцевим бюджетам </t>
  </si>
  <si>
    <t>Дотації з місцевих бюджетів іншим місцевим бюджетам</t>
  </si>
  <si>
    <t>Субвенції з місцевих бюджетів іншим місцевим бюджетам</t>
  </si>
  <si>
    <t>Інші неподаткові надходження</t>
  </si>
  <si>
    <t>Довгострокові кредити індивідуальним забудовникам житла на селі та їх повернення</t>
  </si>
  <si>
    <t>Рентна плата та плата за використання інших природних ресурсів </t>
  </si>
  <si>
    <t>Доходи від власності та підприємницької діяльності  </t>
  </si>
  <si>
    <t>Пільгові довгострокові кредити молодим сім'ям та одиноким молодим громадянам на будівництво/ придбання житла та їх повернення</t>
  </si>
  <si>
    <t>Житлово-комунальне господарство</t>
  </si>
  <si>
    <t xml:space="preserve">         Фінансове управління Лубенської районної державної адміністрації відповідно до статті 28 Бюджетного кодексу України інформує громадськість про виконання районного бюджету за січень - червень 2020 року. </t>
  </si>
  <si>
    <t>ІНФОРМАЦІЯ ПРО СТАН ВИКОНАННЯ РАЙОННОГО БЮДЖЕТУ ЗА СІЧЕНЬ - ЧЕРВЕНЬ 2020 РОКУ</t>
  </si>
  <si>
    <t>Фактично виконано за січень - червень 2019 року (грн.)</t>
  </si>
  <si>
    <t>Фактично виконано за січень - червень 2020 року (грн.)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</si>
</sst>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0000"/>
    <numFmt numFmtId="200" formatCode="0.0000"/>
    <numFmt numFmtId="201" formatCode="0.000"/>
    <numFmt numFmtId="202" formatCode="0.0"/>
    <numFmt numFmtId="203" formatCode="#,##0.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2"/>
      <name val="Times New Roman Cyr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7" fillId="0" borderId="0" xfId="0" applyNumberFormat="1" applyFont="1" applyFill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7" fillId="0" borderId="0" xfId="0" applyNumberFormat="1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wrapText="1"/>
    </xf>
    <xf numFmtId="0" fontId="4" fillId="0" borderId="10" xfId="52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wrapText="1"/>
      <protection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4" fontId="45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85" zoomScaleNormal="85" zoomScalePageLayoutView="0" workbookViewId="0" topLeftCell="A4">
      <pane xSplit="2" ySplit="5" topLeftCell="C28" activePane="bottomRight" state="frozen"/>
      <selection pane="topLeft" activeCell="A4" sqref="A4"/>
      <selection pane="topRight" activeCell="C4" sqref="C4"/>
      <selection pane="bottomLeft" activeCell="A9" sqref="A9"/>
      <selection pane="bottomRight" activeCell="C43" sqref="C43:G43"/>
    </sheetView>
  </sheetViews>
  <sheetFormatPr defaultColWidth="9.125" defaultRowHeight="12.75"/>
  <cols>
    <col min="1" max="1" width="12.125" style="1" customWidth="1"/>
    <col min="2" max="2" width="40.50390625" style="3" customWidth="1"/>
    <col min="3" max="3" width="15.125" style="1" customWidth="1"/>
    <col min="4" max="4" width="15.625" style="1" customWidth="1"/>
    <col min="5" max="5" width="16.375" style="1" customWidth="1"/>
    <col min="6" max="8" width="14.375" style="1" customWidth="1"/>
    <col min="9" max="9" width="11.00390625" style="1" customWidth="1"/>
    <col min="10" max="10" width="15.50390625" style="1" customWidth="1"/>
    <col min="11" max="11" width="13.375" style="1" bestFit="1" customWidth="1"/>
    <col min="12" max="16384" width="9.125" style="1" customWidth="1"/>
  </cols>
  <sheetData>
    <row r="1" spans="1:8" ht="60" customHeight="1">
      <c r="A1" s="18" t="s">
        <v>50</v>
      </c>
      <c r="B1" s="18"/>
      <c r="C1" s="18"/>
      <c r="D1" s="18"/>
      <c r="E1" s="18"/>
      <c r="F1" s="18"/>
      <c r="G1" s="18"/>
      <c r="H1" s="18"/>
    </row>
    <row r="2" spans="1:8" ht="46.5" customHeight="1">
      <c r="A2" s="10"/>
      <c r="B2" s="10"/>
      <c r="C2" s="10"/>
      <c r="D2" s="10"/>
      <c r="E2" s="10"/>
      <c r="F2" s="10"/>
      <c r="G2" s="10"/>
      <c r="H2" s="10"/>
    </row>
    <row r="3" spans="1:8" ht="21.75" customHeight="1">
      <c r="A3" s="16" t="s">
        <v>51</v>
      </c>
      <c r="B3" s="16"/>
      <c r="C3" s="16"/>
      <c r="D3" s="16"/>
      <c r="E3" s="16"/>
      <c r="F3" s="16"/>
      <c r="G3" s="16"/>
      <c r="H3" s="16"/>
    </row>
    <row r="4" spans="1:8" ht="15" customHeight="1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19" t="s">
        <v>0</v>
      </c>
      <c r="B5" s="20" t="s">
        <v>3</v>
      </c>
      <c r="C5" s="19" t="s">
        <v>1</v>
      </c>
      <c r="D5" s="19"/>
      <c r="E5" s="19"/>
      <c r="F5" s="19" t="s">
        <v>2</v>
      </c>
      <c r="G5" s="19"/>
      <c r="H5" s="19"/>
    </row>
    <row r="6" spans="1:8" ht="15.75" customHeight="1">
      <c r="A6" s="19"/>
      <c r="B6" s="21"/>
      <c r="C6" s="20" t="s">
        <v>52</v>
      </c>
      <c r="D6" s="20" t="s">
        <v>53</v>
      </c>
      <c r="E6" s="20" t="s">
        <v>39</v>
      </c>
      <c r="F6" s="20" t="s">
        <v>52</v>
      </c>
      <c r="G6" s="20" t="s">
        <v>53</v>
      </c>
      <c r="H6" s="20" t="s">
        <v>29</v>
      </c>
    </row>
    <row r="7" spans="1:8" ht="51" customHeight="1">
      <c r="A7" s="19"/>
      <c r="B7" s="22"/>
      <c r="C7" s="22"/>
      <c r="D7" s="22"/>
      <c r="E7" s="22"/>
      <c r="F7" s="22"/>
      <c r="G7" s="22"/>
      <c r="H7" s="22"/>
    </row>
    <row r="8" spans="1:8" ht="13.5">
      <c r="A8" s="7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</row>
    <row r="9" spans="1:8" ht="13.5">
      <c r="A9" s="24"/>
      <c r="B9" s="25" t="s">
        <v>26</v>
      </c>
      <c r="C9" s="26"/>
      <c r="D9" s="26"/>
      <c r="E9" s="26"/>
      <c r="F9" s="26"/>
      <c r="G9" s="26"/>
      <c r="H9" s="26"/>
    </row>
    <row r="10" spans="1:8" ht="13.5">
      <c r="A10" s="7">
        <v>10000000</v>
      </c>
      <c r="B10" s="14" t="s">
        <v>11</v>
      </c>
      <c r="C10" s="27">
        <f>C11+C14</f>
        <v>12909116.11</v>
      </c>
      <c r="D10" s="27">
        <f>D11+D14</f>
        <v>9576475.55</v>
      </c>
      <c r="E10" s="27">
        <f>D10-C10</f>
        <v>-3332640.5599999987</v>
      </c>
      <c r="F10" s="27"/>
      <c r="G10" s="27"/>
      <c r="H10" s="27"/>
    </row>
    <row r="11" spans="1:8" ht="28.5" customHeight="1">
      <c r="A11" s="7">
        <v>11000000</v>
      </c>
      <c r="B11" s="28" t="s">
        <v>12</v>
      </c>
      <c r="C11" s="27">
        <f>C12+C13</f>
        <v>12907619</v>
      </c>
      <c r="D11" s="27">
        <f>D12+D13</f>
        <v>9576475.55</v>
      </c>
      <c r="E11" s="27">
        <f aca="true" t="shared" si="0" ref="E11:E27">D11-C11</f>
        <v>-3331143.4499999993</v>
      </c>
      <c r="F11" s="27"/>
      <c r="G11" s="27"/>
      <c r="H11" s="27"/>
    </row>
    <row r="12" spans="1:9" ht="13.5">
      <c r="A12" s="7">
        <v>11010000</v>
      </c>
      <c r="B12" s="28" t="s">
        <v>21</v>
      </c>
      <c r="C12" s="27">
        <v>12907619</v>
      </c>
      <c r="D12" s="27">
        <v>9576475.55</v>
      </c>
      <c r="E12" s="27">
        <f t="shared" si="0"/>
        <v>-3331143.4499999993</v>
      </c>
      <c r="F12" s="27"/>
      <c r="G12" s="27"/>
      <c r="H12" s="27"/>
      <c r="I12" s="2"/>
    </row>
    <row r="13" spans="1:9" ht="13.5" hidden="1">
      <c r="A13" s="7">
        <v>11020000</v>
      </c>
      <c r="B13" s="28" t="s">
        <v>19</v>
      </c>
      <c r="C13" s="27"/>
      <c r="D13" s="27"/>
      <c r="E13" s="27">
        <f t="shared" si="0"/>
        <v>0</v>
      </c>
      <c r="F13" s="27"/>
      <c r="G13" s="27"/>
      <c r="H13" s="27"/>
      <c r="I13" s="2"/>
    </row>
    <row r="14" spans="1:9" ht="27">
      <c r="A14" s="7">
        <v>13000000</v>
      </c>
      <c r="B14" s="28" t="s">
        <v>46</v>
      </c>
      <c r="C14" s="27">
        <v>1497.11</v>
      </c>
      <c r="D14" s="27">
        <v>0</v>
      </c>
      <c r="E14" s="27">
        <f t="shared" si="0"/>
        <v>-1497.11</v>
      </c>
      <c r="F14" s="27"/>
      <c r="G14" s="27"/>
      <c r="H14" s="27"/>
      <c r="I14" s="2"/>
    </row>
    <row r="15" spans="1:8" ht="13.5">
      <c r="A15" s="7">
        <v>20000000</v>
      </c>
      <c r="B15" s="14" t="s">
        <v>13</v>
      </c>
      <c r="C15" s="27">
        <f>C17+C18+C19</f>
        <v>59881.31</v>
      </c>
      <c r="D15" s="27">
        <f>D16+D17+D18+D19</f>
        <v>35917.47</v>
      </c>
      <c r="E15" s="27">
        <f>D15-C15</f>
        <v>-23963.839999999997</v>
      </c>
      <c r="F15" s="27">
        <f>F16+F17+F18+F19</f>
        <v>567279.25</v>
      </c>
      <c r="G15" s="27">
        <f>G16+G17+G18+G19</f>
        <v>751590.18</v>
      </c>
      <c r="H15" s="27">
        <f>G15-F15</f>
        <v>184310.93000000005</v>
      </c>
    </row>
    <row r="16" spans="1:8" ht="27">
      <c r="A16" s="7">
        <v>21000000</v>
      </c>
      <c r="B16" s="14" t="s">
        <v>47</v>
      </c>
      <c r="C16" s="27"/>
      <c r="D16" s="27"/>
      <c r="E16" s="27"/>
      <c r="F16" s="27">
        <v>0</v>
      </c>
      <c r="G16" s="27">
        <v>141904.5</v>
      </c>
      <c r="H16" s="27">
        <f aca="true" t="shared" si="1" ref="H16:H27">G16-F16</f>
        <v>141904.5</v>
      </c>
    </row>
    <row r="17" spans="1:8" ht="30" customHeight="1">
      <c r="A17" s="7">
        <v>22000000</v>
      </c>
      <c r="B17" s="14" t="s">
        <v>14</v>
      </c>
      <c r="C17" s="27">
        <v>59304.04</v>
      </c>
      <c r="D17" s="27">
        <v>35651.17</v>
      </c>
      <c r="E17" s="27">
        <f t="shared" si="0"/>
        <v>-23652.870000000003</v>
      </c>
      <c r="F17" s="27"/>
      <c r="G17" s="27"/>
      <c r="H17" s="27"/>
    </row>
    <row r="18" spans="1:8" ht="30" customHeight="1">
      <c r="A18" s="7">
        <v>24000000</v>
      </c>
      <c r="B18" s="14" t="s">
        <v>44</v>
      </c>
      <c r="C18" s="27">
        <v>577.27</v>
      </c>
      <c r="D18" s="27">
        <v>266.3</v>
      </c>
      <c r="E18" s="27">
        <f t="shared" si="0"/>
        <v>-310.96999999999997</v>
      </c>
      <c r="F18" s="27">
        <v>328.97</v>
      </c>
      <c r="G18" s="27"/>
      <c r="H18" s="27">
        <f t="shared" si="1"/>
        <v>-328.97</v>
      </c>
    </row>
    <row r="19" spans="1:8" ht="15" customHeight="1">
      <c r="A19" s="7">
        <v>25000000</v>
      </c>
      <c r="B19" s="29" t="s">
        <v>15</v>
      </c>
      <c r="C19" s="27"/>
      <c r="D19" s="27"/>
      <c r="E19" s="27"/>
      <c r="F19" s="27">
        <v>566950.28</v>
      </c>
      <c r="G19" s="27">
        <v>609685.68</v>
      </c>
      <c r="H19" s="27">
        <f t="shared" si="1"/>
        <v>42735.40000000002</v>
      </c>
    </row>
    <row r="20" spans="1:10" ht="13.5">
      <c r="A20" s="7"/>
      <c r="B20" s="30" t="s">
        <v>16</v>
      </c>
      <c r="C20" s="31">
        <f>SUM(C10+C15)</f>
        <v>12968997.42</v>
      </c>
      <c r="D20" s="31">
        <f>SUM(D10+D15)</f>
        <v>9612393.020000001</v>
      </c>
      <c r="E20" s="31">
        <f t="shared" si="0"/>
        <v>-3356604.3999999985</v>
      </c>
      <c r="F20" s="31">
        <f>SUM(F10+F15)</f>
        <v>567279.25</v>
      </c>
      <c r="G20" s="31">
        <f>SUM(G10+G15)</f>
        <v>751590.18</v>
      </c>
      <c r="H20" s="31">
        <f t="shared" si="1"/>
        <v>184310.93000000005</v>
      </c>
      <c r="J20" s="2"/>
    </row>
    <row r="21" spans="1:8" ht="13.5">
      <c r="A21" s="7">
        <v>40000000</v>
      </c>
      <c r="B21" s="29" t="s">
        <v>9</v>
      </c>
      <c r="C21" s="27">
        <f>C22</f>
        <v>82275347.8</v>
      </c>
      <c r="D21" s="27">
        <f>D22</f>
        <v>25223313.94</v>
      </c>
      <c r="E21" s="27">
        <f t="shared" si="0"/>
        <v>-57052033.86</v>
      </c>
      <c r="F21" s="27">
        <f>F22</f>
        <v>1287129</v>
      </c>
      <c r="G21" s="27">
        <f>G22</f>
        <v>61892</v>
      </c>
      <c r="H21" s="27">
        <f t="shared" si="1"/>
        <v>-1225237</v>
      </c>
    </row>
    <row r="22" spans="1:8" ht="13.5">
      <c r="A22" s="7">
        <v>41000000</v>
      </c>
      <c r="B22" s="29" t="s">
        <v>17</v>
      </c>
      <c r="C22" s="27">
        <f>C23+C24+C25+C26</f>
        <v>82275347.8</v>
      </c>
      <c r="D22" s="27">
        <f>D23+D24+D25+D26</f>
        <v>25223313.94</v>
      </c>
      <c r="E22" s="27">
        <f t="shared" si="0"/>
        <v>-57052033.86</v>
      </c>
      <c r="F22" s="27">
        <f>F23+F24+F25+F26</f>
        <v>1287129</v>
      </c>
      <c r="G22" s="27">
        <f>G23+G24+G25+G26</f>
        <v>61892</v>
      </c>
      <c r="H22" s="27">
        <f t="shared" si="1"/>
        <v>-1225237</v>
      </c>
    </row>
    <row r="23" spans="1:8" ht="27">
      <c r="A23" s="7">
        <v>41020000</v>
      </c>
      <c r="B23" s="14" t="s">
        <v>40</v>
      </c>
      <c r="C23" s="27">
        <v>1528800</v>
      </c>
      <c r="D23" s="27">
        <v>2274600</v>
      </c>
      <c r="E23" s="27">
        <f t="shared" si="0"/>
        <v>745800</v>
      </c>
      <c r="F23" s="27"/>
      <c r="G23" s="27"/>
      <c r="H23" s="27"/>
    </row>
    <row r="24" spans="1:8" ht="27">
      <c r="A24" s="7">
        <v>41030000</v>
      </c>
      <c r="B24" s="14" t="s">
        <v>41</v>
      </c>
      <c r="C24" s="27">
        <v>19764400</v>
      </c>
      <c r="D24" s="27">
        <v>17546300</v>
      </c>
      <c r="E24" s="27">
        <f t="shared" si="0"/>
        <v>-2218100</v>
      </c>
      <c r="F24" s="27"/>
      <c r="G24" s="27"/>
      <c r="H24" s="27"/>
    </row>
    <row r="25" spans="1:8" ht="27">
      <c r="A25" s="7">
        <v>41040000</v>
      </c>
      <c r="B25" s="14" t="s">
        <v>42</v>
      </c>
      <c r="C25" s="27">
        <v>2297484</v>
      </c>
      <c r="D25" s="27">
        <v>1248768</v>
      </c>
      <c r="E25" s="27">
        <f t="shared" si="0"/>
        <v>-1048716</v>
      </c>
      <c r="F25" s="27"/>
      <c r="G25" s="27"/>
      <c r="H25" s="27"/>
    </row>
    <row r="26" spans="1:8" ht="27">
      <c r="A26" s="7">
        <v>41050000</v>
      </c>
      <c r="B26" s="14" t="s">
        <v>43</v>
      </c>
      <c r="C26" s="27">
        <v>58684663.8</v>
      </c>
      <c r="D26" s="27">
        <v>4153645.94</v>
      </c>
      <c r="E26" s="27">
        <f t="shared" si="0"/>
        <v>-54531017.86</v>
      </c>
      <c r="F26" s="27">
        <v>1287129</v>
      </c>
      <c r="G26" s="27">
        <v>61892</v>
      </c>
      <c r="H26" s="27">
        <f>G26-F26</f>
        <v>-1225237</v>
      </c>
    </row>
    <row r="27" spans="1:11" ht="15" customHeight="1">
      <c r="A27" s="9"/>
      <c r="B27" s="15" t="s">
        <v>18</v>
      </c>
      <c r="C27" s="32">
        <f>SUM(C20+C21)</f>
        <v>95244345.22</v>
      </c>
      <c r="D27" s="32">
        <f>SUM(D20+D21)</f>
        <v>34835706.96</v>
      </c>
      <c r="E27" s="31">
        <f t="shared" si="0"/>
        <v>-60408638.26</v>
      </c>
      <c r="F27" s="32">
        <f>SUM(F20+F21)</f>
        <v>1854408.25</v>
      </c>
      <c r="G27" s="32">
        <f>SUM(G20+G21)</f>
        <v>813482.18</v>
      </c>
      <c r="H27" s="31">
        <f t="shared" si="1"/>
        <v>-1040926.07</v>
      </c>
      <c r="J27" s="2"/>
      <c r="K27" s="2"/>
    </row>
    <row r="28" spans="1:10" ht="15" customHeight="1">
      <c r="A28" s="9"/>
      <c r="B28" s="13" t="s">
        <v>27</v>
      </c>
      <c r="C28" s="33"/>
      <c r="D28" s="33"/>
      <c r="E28" s="33"/>
      <c r="F28" s="33"/>
      <c r="G28" s="33"/>
      <c r="H28" s="33"/>
      <c r="J28" s="2"/>
    </row>
    <row r="29" spans="1:8" ht="13.5">
      <c r="A29" s="6" t="s">
        <v>32</v>
      </c>
      <c r="B29" s="12" t="s">
        <v>4</v>
      </c>
      <c r="C29" s="27">
        <v>1475003.36</v>
      </c>
      <c r="D29" s="27">
        <v>1393574.91</v>
      </c>
      <c r="E29" s="27">
        <f>D29-C29</f>
        <v>-81428.45000000019</v>
      </c>
      <c r="F29" s="27"/>
      <c r="G29" s="27"/>
      <c r="H29" s="27"/>
    </row>
    <row r="30" spans="1:8" ht="13.5">
      <c r="A30" s="6" t="s">
        <v>33</v>
      </c>
      <c r="B30" s="12" t="s">
        <v>5</v>
      </c>
      <c r="C30" s="27">
        <v>27379344.25</v>
      </c>
      <c r="D30" s="27">
        <v>26899565.06</v>
      </c>
      <c r="E30" s="27">
        <f aca="true" t="shared" si="2" ref="E30:E48">D30-C30</f>
        <v>-479779.19000000134</v>
      </c>
      <c r="F30" s="27">
        <v>720336.34</v>
      </c>
      <c r="G30" s="27">
        <v>208265.59</v>
      </c>
      <c r="H30" s="27">
        <f aca="true" t="shared" si="3" ref="H30:H48">G30-F30</f>
        <v>-512070.75</v>
      </c>
    </row>
    <row r="31" spans="1:8" ht="13.5">
      <c r="A31" s="6" t="s">
        <v>34</v>
      </c>
      <c r="B31" s="12" t="s">
        <v>30</v>
      </c>
      <c r="C31" s="27">
        <v>1215503.3</v>
      </c>
      <c r="D31" s="27">
        <v>1259363.84</v>
      </c>
      <c r="E31" s="27">
        <f t="shared" si="2"/>
        <v>43860.54000000004</v>
      </c>
      <c r="F31" s="27"/>
      <c r="G31" s="27"/>
      <c r="H31" s="27">
        <f t="shared" si="3"/>
        <v>0</v>
      </c>
    </row>
    <row r="32" spans="1:8" ht="16.5" customHeight="1">
      <c r="A32" s="6" t="s">
        <v>35</v>
      </c>
      <c r="B32" s="14" t="s">
        <v>6</v>
      </c>
      <c r="C32" s="27">
        <v>56981145.03</v>
      </c>
      <c r="D32" s="27">
        <v>2656805.85</v>
      </c>
      <c r="E32" s="27">
        <f t="shared" si="2"/>
        <v>-54324339.18</v>
      </c>
      <c r="F32" s="27">
        <v>110976.17</v>
      </c>
      <c r="G32" s="27">
        <v>235740.25</v>
      </c>
      <c r="H32" s="27">
        <f t="shared" si="3"/>
        <v>124764.08</v>
      </c>
    </row>
    <row r="33" spans="1:8" ht="15.75" customHeight="1">
      <c r="A33" s="7">
        <v>4000</v>
      </c>
      <c r="B33" s="12" t="s">
        <v>7</v>
      </c>
      <c r="C33" s="27">
        <v>2909532.35</v>
      </c>
      <c r="D33" s="27">
        <v>2853713.2</v>
      </c>
      <c r="E33" s="27">
        <f t="shared" si="2"/>
        <v>-55819.14999999991</v>
      </c>
      <c r="F33" s="27">
        <v>114980.26</v>
      </c>
      <c r="G33" s="27">
        <v>80902.25</v>
      </c>
      <c r="H33" s="27">
        <f t="shared" si="3"/>
        <v>-34078.009999999995</v>
      </c>
    </row>
    <row r="34" spans="1:8" ht="13.5">
      <c r="A34" s="7">
        <v>5000</v>
      </c>
      <c r="B34" s="12" t="s">
        <v>8</v>
      </c>
      <c r="C34" s="27">
        <v>427822.71</v>
      </c>
      <c r="D34" s="27">
        <v>233626.46</v>
      </c>
      <c r="E34" s="27">
        <f t="shared" si="2"/>
        <v>-194196.25000000003</v>
      </c>
      <c r="F34" s="27"/>
      <c r="G34" s="27"/>
      <c r="H34" s="27">
        <f t="shared" si="3"/>
        <v>0</v>
      </c>
    </row>
    <row r="35" spans="1:8" ht="13.5">
      <c r="A35" s="7">
        <v>6000</v>
      </c>
      <c r="B35" s="12" t="s">
        <v>49</v>
      </c>
      <c r="C35" s="27"/>
      <c r="D35" s="27"/>
      <c r="E35" s="27">
        <f t="shared" si="2"/>
        <v>0</v>
      </c>
      <c r="F35" s="27"/>
      <c r="G35" s="27"/>
      <c r="H35" s="27">
        <f t="shared" si="3"/>
        <v>0</v>
      </c>
    </row>
    <row r="36" spans="1:8" ht="13.5">
      <c r="A36" s="7">
        <v>7000</v>
      </c>
      <c r="B36" s="12" t="s">
        <v>37</v>
      </c>
      <c r="C36" s="27"/>
      <c r="D36" s="27"/>
      <c r="E36" s="27">
        <f t="shared" si="2"/>
        <v>0</v>
      </c>
      <c r="F36" s="27">
        <v>27300</v>
      </c>
      <c r="G36" s="27"/>
      <c r="H36" s="27">
        <f t="shared" si="3"/>
        <v>-27300</v>
      </c>
    </row>
    <row r="37" spans="1:8" ht="13.5">
      <c r="A37" s="7">
        <v>8000</v>
      </c>
      <c r="B37" s="12" t="s">
        <v>38</v>
      </c>
      <c r="C37" s="27"/>
      <c r="D37" s="27"/>
      <c r="E37" s="27">
        <f t="shared" si="2"/>
        <v>0</v>
      </c>
      <c r="F37" s="27"/>
      <c r="G37" s="27"/>
      <c r="H37" s="27"/>
    </row>
    <row r="38" spans="1:8" ht="30" customHeight="1">
      <c r="A38" s="7">
        <v>9100</v>
      </c>
      <c r="B38" s="14" t="s">
        <v>20</v>
      </c>
      <c r="C38" s="27"/>
      <c r="D38" s="27"/>
      <c r="E38" s="27">
        <f t="shared" si="2"/>
        <v>0</v>
      </c>
      <c r="F38" s="27"/>
      <c r="G38" s="27"/>
      <c r="H38" s="27">
        <f t="shared" si="3"/>
        <v>0</v>
      </c>
    </row>
    <row r="39" spans="1:8" ht="13.5">
      <c r="A39" s="7">
        <v>9000</v>
      </c>
      <c r="B39" s="14" t="s">
        <v>36</v>
      </c>
      <c r="C39" s="27">
        <v>3522100</v>
      </c>
      <c r="D39" s="27">
        <v>757588.67</v>
      </c>
      <c r="E39" s="27">
        <f t="shared" si="2"/>
        <v>-2764511.33</v>
      </c>
      <c r="F39" s="27"/>
      <c r="G39" s="27">
        <v>13692</v>
      </c>
      <c r="H39" s="27">
        <f t="shared" si="3"/>
        <v>13692</v>
      </c>
    </row>
    <row r="40" spans="1:8" ht="61.5" customHeight="1">
      <c r="A40" s="7">
        <v>8820</v>
      </c>
      <c r="B40" s="14" t="s">
        <v>48</v>
      </c>
      <c r="C40" s="27"/>
      <c r="D40" s="27"/>
      <c r="E40" s="27"/>
      <c r="F40" s="27">
        <v>-213.02</v>
      </c>
      <c r="G40" s="27"/>
      <c r="H40" s="27">
        <f t="shared" si="3"/>
        <v>213.02</v>
      </c>
    </row>
    <row r="41" spans="1:8" ht="36.75" customHeight="1" hidden="1">
      <c r="A41" s="7">
        <v>8830</v>
      </c>
      <c r="B41" s="14" t="s">
        <v>45</v>
      </c>
      <c r="C41" s="27"/>
      <c r="D41" s="27"/>
      <c r="E41" s="27"/>
      <c r="F41" s="27"/>
      <c r="G41" s="27"/>
      <c r="H41" s="27">
        <f t="shared" si="3"/>
        <v>0</v>
      </c>
    </row>
    <row r="42" spans="1:8" ht="15" customHeight="1">
      <c r="A42" s="8"/>
      <c r="B42" s="15" t="s">
        <v>10</v>
      </c>
      <c r="C42" s="31">
        <f>SUM(C29:C41)</f>
        <v>93910450.99999999</v>
      </c>
      <c r="D42" s="31">
        <f>SUM(D29:D41)</f>
        <v>36054237.99</v>
      </c>
      <c r="E42" s="31">
        <f t="shared" si="2"/>
        <v>-57856213.00999998</v>
      </c>
      <c r="F42" s="31">
        <f>SUM(F29:F41)</f>
        <v>973379.75</v>
      </c>
      <c r="G42" s="31">
        <f>SUM(G29:G41)</f>
        <v>538600.09</v>
      </c>
      <c r="H42" s="31">
        <f t="shared" si="3"/>
        <v>-434779.66000000003</v>
      </c>
    </row>
    <row r="43" spans="1:10" ht="13.5">
      <c r="A43" s="9"/>
      <c r="B43" s="13" t="s">
        <v>28</v>
      </c>
      <c r="C43" s="34"/>
      <c r="D43" s="34"/>
      <c r="E43" s="34"/>
      <c r="F43" s="34"/>
      <c r="G43" s="34"/>
      <c r="H43" s="34"/>
      <c r="J43" s="2"/>
    </row>
    <row r="44" spans="1:8" ht="15.75" customHeight="1">
      <c r="A44" s="7">
        <v>200000</v>
      </c>
      <c r="B44" s="12" t="s">
        <v>22</v>
      </c>
      <c r="C44" s="35">
        <v>-1133894.22</v>
      </c>
      <c r="D44" s="35">
        <v>1218531.03</v>
      </c>
      <c r="E44" s="27">
        <f t="shared" si="2"/>
        <v>2352425.25</v>
      </c>
      <c r="F44" s="35">
        <v>-881028.5</v>
      </c>
      <c r="G44" s="35">
        <v>-274882.09</v>
      </c>
      <c r="H44" s="27">
        <f t="shared" si="3"/>
        <v>606146.4099999999</v>
      </c>
    </row>
    <row r="45" spans="1:11" s="4" customFormat="1" ht="31.5" customHeight="1">
      <c r="A45" s="7">
        <v>205000</v>
      </c>
      <c r="B45" s="14" t="s">
        <v>31</v>
      </c>
      <c r="C45" s="36">
        <v>-1323822.86</v>
      </c>
      <c r="D45" s="36">
        <v>-1351624.7</v>
      </c>
      <c r="E45" s="27">
        <f t="shared" si="2"/>
        <v>-27801.83999999985</v>
      </c>
      <c r="F45" s="36">
        <v>-967486.51</v>
      </c>
      <c r="G45" s="36">
        <v>-132977.59</v>
      </c>
      <c r="H45" s="27">
        <f t="shared" si="3"/>
        <v>834508.92</v>
      </c>
      <c r="J45" s="5"/>
      <c r="K45" s="5"/>
    </row>
    <row r="46" spans="1:10" ht="27">
      <c r="A46" s="7">
        <v>208000</v>
      </c>
      <c r="B46" s="14" t="s">
        <v>23</v>
      </c>
      <c r="C46" s="35">
        <v>-10071.36</v>
      </c>
      <c r="D46" s="35">
        <v>117842.58</v>
      </c>
      <c r="E46" s="27">
        <f>D46-C46</f>
        <v>127913.94</v>
      </c>
      <c r="F46" s="35">
        <v>86458.01</v>
      </c>
      <c r="G46" s="35">
        <v>-141904.5</v>
      </c>
      <c r="H46" s="27">
        <f>G46-F46</f>
        <v>-228362.51</v>
      </c>
      <c r="I46" s="2"/>
      <c r="J46" s="2"/>
    </row>
    <row r="47" spans="1:8" ht="13.5">
      <c r="A47" s="7">
        <v>600000</v>
      </c>
      <c r="B47" s="12" t="s">
        <v>24</v>
      </c>
      <c r="C47" s="35">
        <v>-1333894.22</v>
      </c>
      <c r="D47" s="35">
        <v>1218531.03</v>
      </c>
      <c r="E47" s="27">
        <f t="shared" si="2"/>
        <v>2552425.25</v>
      </c>
      <c r="F47" s="35">
        <v>-881028.5</v>
      </c>
      <c r="G47" s="35">
        <v>-274882.09</v>
      </c>
      <c r="H47" s="27">
        <f t="shared" si="3"/>
        <v>606146.4099999999</v>
      </c>
    </row>
    <row r="48" spans="1:11" ht="15.75" customHeight="1">
      <c r="A48" s="7">
        <v>602000</v>
      </c>
      <c r="B48" s="12" t="s">
        <v>25</v>
      </c>
      <c r="C48" s="35">
        <v>-1333894.22</v>
      </c>
      <c r="D48" s="35">
        <v>-1233782.12</v>
      </c>
      <c r="E48" s="27">
        <f t="shared" si="2"/>
        <v>100112.09999999986</v>
      </c>
      <c r="F48" s="35">
        <v>-881028.5</v>
      </c>
      <c r="G48" s="35">
        <v>-274882.09</v>
      </c>
      <c r="H48" s="27">
        <f t="shared" si="3"/>
        <v>606146.4099999999</v>
      </c>
      <c r="K48" s="2"/>
    </row>
    <row r="50" spans="2:8" ht="36" customHeight="1">
      <c r="B50" s="17"/>
      <c r="C50" s="17"/>
      <c r="D50" s="17"/>
      <c r="E50" s="17"/>
      <c r="F50" s="17"/>
      <c r="G50" s="17"/>
      <c r="H50" s="17"/>
    </row>
    <row r="51" spans="3:8" ht="13.5">
      <c r="C51" s="2"/>
      <c r="D51" s="2"/>
      <c r="E51" s="2"/>
      <c r="F51" s="2"/>
      <c r="G51" s="2"/>
      <c r="H51" s="2"/>
    </row>
    <row r="52" spans="3:8" ht="13.5">
      <c r="C52" s="2"/>
      <c r="D52" s="2"/>
      <c r="E52" s="2"/>
      <c r="F52" s="2"/>
      <c r="G52" s="2"/>
      <c r="H52" s="2"/>
    </row>
    <row r="54" ht="13.5">
      <c r="G54" s="2"/>
    </row>
    <row r="56" ht="13.5">
      <c r="G56" s="2"/>
    </row>
  </sheetData>
  <sheetProtection/>
  <mergeCells count="13">
    <mergeCell ref="B50:H50"/>
    <mergeCell ref="A1:H1"/>
    <mergeCell ref="D6:D7"/>
    <mergeCell ref="E6:E7"/>
    <mergeCell ref="F6:F7"/>
    <mergeCell ref="G6:G7"/>
    <mergeCell ref="H6:H7"/>
    <mergeCell ref="A3:H3"/>
    <mergeCell ref="A5:A7"/>
    <mergeCell ref="B5:B7"/>
    <mergeCell ref="C5:E5"/>
    <mergeCell ref="F5:H5"/>
    <mergeCell ref="C6:C7"/>
  </mergeCells>
  <printOptions/>
  <pageMargins left="0.4" right="0.1968503937007874" top="0.3937007874015748" bottom="0.3937007874015748" header="0.1968503937007874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Oksana</cp:lastModifiedBy>
  <cp:lastPrinted>2020-04-28T12:25:11Z</cp:lastPrinted>
  <dcterms:created xsi:type="dcterms:W3CDTF">2012-03-01T06:56:29Z</dcterms:created>
  <dcterms:modified xsi:type="dcterms:W3CDTF">2020-08-04T12:33:50Z</dcterms:modified>
  <cp:category/>
  <cp:version/>
  <cp:contentType/>
  <cp:contentStatus/>
</cp:coreProperties>
</file>